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A63025E2-8505-4476-928B-FBC608938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Z11" i="1" s="1"/>
  <c r="M10" i="1"/>
  <c r="H10" i="1" s="1"/>
  <c r="Z10" i="1" s="1"/>
  <c r="Z9" i="1"/>
  <c r="H9" i="1"/>
  <c r="M8" i="1"/>
  <c r="H8" i="1"/>
  <c r="Z8" i="1" s="1"/>
  <c r="H7" i="1"/>
  <c r="Z7" i="1" s="1"/>
  <c r="M6" i="1"/>
  <c r="H6" i="1" s="1"/>
  <c r="Z6" i="1" s="1"/>
  <c r="Z5" i="1"/>
  <c r="H5" i="1"/>
  <c r="U4" i="1"/>
  <c r="M4" i="1"/>
  <c r="H4" i="1" s="1"/>
  <c r="Z4" i="1" s="1"/>
</calcChain>
</file>

<file path=xl/sharedStrings.xml><?xml version="1.0" encoding="utf-8"?>
<sst xmlns="http://schemas.openxmlformats.org/spreadsheetml/2006/main" count="84" uniqueCount="57">
  <si>
    <t>FARM</t>
  </si>
  <si>
    <t>PORTION</t>
  </si>
  <si>
    <t>SIZE OF</t>
  </si>
  <si>
    <t>CATEGORY</t>
  </si>
  <si>
    <t>SG CODE</t>
  </si>
  <si>
    <t>ADDRESS</t>
  </si>
  <si>
    <t>IMPROVED</t>
  </si>
  <si>
    <t>NAME OF</t>
  </si>
  <si>
    <t>TITLE DEED</t>
  </si>
  <si>
    <t>DATEOF</t>
  </si>
  <si>
    <t>SALE</t>
  </si>
  <si>
    <t>VELD</t>
  </si>
  <si>
    <t>IRR</t>
  </si>
  <si>
    <t>HOUSE</t>
  </si>
  <si>
    <t>O-B</t>
  </si>
  <si>
    <t>CARPORTS</t>
  </si>
  <si>
    <t>STORES</t>
  </si>
  <si>
    <t>OTHER</t>
  </si>
  <si>
    <t>LAB HOUSES</t>
  </si>
  <si>
    <t>POOL</t>
  </si>
  <si>
    <t>LEAN TO</t>
  </si>
  <si>
    <t>LODGE/CHALETS</t>
  </si>
  <si>
    <t>WIND TURBINES</t>
  </si>
  <si>
    <t>INTERIM</t>
  </si>
  <si>
    <t>SUB</t>
  </si>
  <si>
    <t>NUMBER</t>
  </si>
  <si>
    <t>VALUE</t>
  </si>
  <si>
    <t>OWNER</t>
  </si>
  <si>
    <t>PRICE</t>
  </si>
  <si>
    <t>LAND</t>
  </si>
  <si>
    <t>2019/2020</t>
  </si>
  <si>
    <t>AGRIC</t>
  </si>
  <si>
    <t>C01000000000016800000</t>
  </si>
  <si>
    <t>BOX 74, BEDFORD</t>
  </si>
  <si>
    <t>ALSTONFIELD FAMILY TRUST</t>
  </si>
  <si>
    <t>T69718/2007</t>
  </si>
  <si>
    <t>20070606</t>
  </si>
  <si>
    <t>COOLER ROOM</t>
  </si>
  <si>
    <t>0(a)</t>
  </si>
  <si>
    <t>BUS</t>
  </si>
  <si>
    <t>C0100000000001680(a)</t>
  </si>
  <si>
    <t>New Rental calculation</t>
  </si>
  <si>
    <t>C01000000000020500000</t>
  </si>
  <si>
    <t>C0100000000002050(a)</t>
  </si>
  <si>
    <t>Valued with 168/0(a)</t>
  </si>
  <si>
    <t>C01000000000025900000</t>
  </si>
  <si>
    <t>BOX 176, BEDFORD</t>
  </si>
  <si>
    <t>DE KLERK, B.J.</t>
  </si>
  <si>
    <t>T30432/1997</t>
  </si>
  <si>
    <t>C0100000000002590(a)</t>
  </si>
  <si>
    <t>C01000000000026000000</t>
  </si>
  <si>
    <t>BOX 15, BEDFORD</t>
  </si>
  <si>
    <t>PENDERRY PROP TRUST</t>
  </si>
  <si>
    <t>T10246/2008</t>
  </si>
  <si>
    <t>20070914</t>
  </si>
  <si>
    <t>C0100000000002600(a)</t>
  </si>
  <si>
    <t xml:space="preserve">                                                                            BEDFORD FARMS : 2022  SUPPLEMENTARY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</si>
</sst>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#,##0.0000"/>
    <numFmt numFmtId="166" formatCode="[$R-436]#,##0"/>
    <numFmt numFmtId="167" formatCode="&quot;R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7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165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167" fontId="5" fillId="0" borderId="3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/>
    </xf>
    <xf numFmtId="0" fontId="7" fillId="0" borderId="3" xfId="0" quotePrefix="1" applyNumberFormat="1" applyFont="1" applyFill="1" applyBorder="1" applyAlignment="1">
      <alignment horizontal="center" vertical="center"/>
    </xf>
    <xf numFmtId="167" fontId="7" fillId="0" borderId="3" xfId="0" quotePrefix="1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workbookViewId="0">
      <selection activeCell="I14" sqref="I14"/>
    </sheetView>
  </sheetViews>
  <sheetFormatPr defaultColWidth="4" defaultRowHeight="15" x14ac:dyDescent="0.25"/>
  <cols>
    <col min="1" max="1" width="4.42578125" bestFit="1" customWidth="1"/>
    <col min="2" max="2" width="8.7109375" customWidth="1"/>
    <col min="3" max="4" width="8.42578125" bestFit="1" customWidth="1"/>
    <col min="5" max="5" width="10" bestFit="1" customWidth="1"/>
    <col min="6" max="6" width="16.140625" bestFit="1" customWidth="1"/>
    <col min="7" max="7" width="13.42578125" bestFit="1" customWidth="1"/>
    <col min="8" max="8" width="9.7109375" bestFit="1" customWidth="1"/>
    <col min="9" max="9" width="20.42578125" bestFit="1" customWidth="1"/>
    <col min="10" max="10" width="10.28515625" bestFit="1" customWidth="1"/>
    <col min="11" max="11" width="7.7109375" bestFit="1" customWidth="1"/>
    <col min="12" max="12" width="7.5703125" bestFit="1" customWidth="1"/>
    <col min="13" max="13" width="7.28515625" bestFit="1" customWidth="1"/>
    <col min="14" max="14" width="5.5703125" bestFit="1" customWidth="1"/>
    <col min="15" max="15" width="6.5703125" bestFit="1" customWidth="1"/>
    <col min="16" max="16" width="4.140625" bestFit="1" customWidth="1"/>
    <col min="17" max="17" width="10.140625" bestFit="1" customWidth="1"/>
    <col min="18" max="18" width="7.5703125" bestFit="1" customWidth="1"/>
    <col min="19" max="19" width="11.140625" bestFit="1" customWidth="1"/>
    <col min="20" max="20" width="6.7109375" bestFit="1" customWidth="1"/>
    <col min="21" max="21" width="11.140625" bestFit="1" customWidth="1"/>
    <col min="22" max="22" width="5.5703125" bestFit="1" customWidth="1"/>
    <col min="23" max="23" width="8" bestFit="1" customWidth="1"/>
    <col min="24" max="24" width="14.5703125" bestFit="1" customWidth="1"/>
    <col min="25" max="25" width="13.7109375" bestFit="1" customWidth="1"/>
    <col min="26" max="26" width="10.28515625" bestFit="1" customWidth="1"/>
    <col min="27" max="27" width="18.140625" bestFit="1" customWidth="1"/>
  </cols>
  <sheetData>
    <row r="1" spans="1:27" ht="18" x14ac:dyDescent="0.25">
      <c r="A1" s="1"/>
      <c r="B1" s="2" t="s">
        <v>56</v>
      </c>
      <c r="C1" s="3"/>
      <c r="D1" s="4"/>
      <c r="E1" s="3"/>
      <c r="F1" s="3"/>
      <c r="G1" s="3"/>
      <c r="H1" s="5"/>
      <c r="I1" s="3"/>
      <c r="J1" s="6"/>
      <c r="K1" s="6"/>
      <c r="L1" s="7"/>
      <c r="M1" s="8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9"/>
      <c r="AA1" s="9"/>
    </row>
    <row r="2" spans="1:27" x14ac:dyDescent="0.25">
      <c r="A2" s="10"/>
      <c r="B2" s="10" t="s">
        <v>0</v>
      </c>
      <c r="C2" s="10" t="s">
        <v>1</v>
      </c>
      <c r="D2" s="11" t="s">
        <v>2</v>
      </c>
      <c r="E2" s="10" t="s">
        <v>3</v>
      </c>
      <c r="F2" s="10" t="s">
        <v>4</v>
      </c>
      <c r="G2" s="10" t="s">
        <v>5</v>
      </c>
      <c r="H2" s="12" t="s">
        <v>6</v>
      </c>
      <c r="I2" s="10" t="s">
        <v>7</v>
      </c>
      <c r="J2" s="10" t="s">
        <v>8</v>
      </c>
      <c r="K2" s="10" t="s">
        <v>9</v>
      </c>
      <c r="L2" s="13" t="s">
        <v>10</v>
      </c>
      <c r="M2" s="11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10"/>
      <c r="T2" s="10" t="s">
        <v>17</v>
      </c>
      <c r="U2" s="10" t="s">
        <v>18</v>
      </c>
      <c r="V2" s="10" t="s">
        <v>19</v>
      </c>
      <c r="W2" s="10" t="s">
        <v>20</v>
      </c>
      <c r="X2" s="10" t="s">
        <v>21</v>
      </c>
      <c r="Y2" s="10" t="s">
        <v>22</v>
      </c>
      <c r="Z2" s="14" t="s">
        <v>23</v>
      </c>
      <c r="AA2" s="14"/>
    </row>
    <row r="3" spans="1:27" x14ac:dyDescent="0.25">
      <c r="A3" s="10" t="s">
        <v>24</v>
      </c>
      <c r="B3" s="10" t="s">
        <v>25</v>
      </c>
      <c r="C3" s="10" t="s">
        <v>25</v>
      </c>
      <c r="D3" s="11" t="s">
        <v>1</v>
      </c>
      <c r="E3" s="10"/>
      <c r="F3" s="10"/>
      <c r="G3" s="10"/>
      <c r="H3" s="12" t="s">
        <v>26</v>
      </c>
      <c r="I3" s="10" t="s">
        <v>27</v>
      </c>
      <c r="J3" s="10" t="s">
        <v>25</v>
      </c>
      <c r="K3" s="10" t="s">
        <v>10</v>
      </c>
      <c r="L3" s="13" t="s">
        <v>28</v>
      </c>
      <c r="M3" s="15"/>
      <c r="N3" s="10" t="s">
        <v>29</v>
      </c>
      <c r="O3" s="16"/>
      <c r="P3" s="16"/>
      <c r="Q3" s="16"/>
      <c r="R3" s="16"/>
      <c r="S3" s="16"/>
      <c r="T3" s="16"/>
      <c r="U3" s="10"/>
      <c r="V3" s="10"/>
      <c r="W3" s="10"/>
      <c r="X3" s="10"/>
      <c r="Y3" s="10"/>
      <c r="Z3" s="14" t="s">
        <v>30</v>
      </c>
      <c r="AA3" s="14"/>
    </row>
    <row r="4" spans="1:27" x14ac:dyDescent="0.25">
      <c r="A4" s="10">
        <v>19</v>
      </c>
      <c r="B4" s="16">
        <v>168</v>
      </c>
      <c r="C4" s="16">
        <v>0</v>
      </c>
      <c r="D4" s="15">
        <v>2180.0381000000002</v>
      </c>
      <c r="E4" s="16" t="s">
        <v>31</v>
      </c>
      <c r="F4" s="16" t="s">
        <v>32</v>
      </c>
      <c r="G4" s="16" t="s">
        <v>33</v>
      </c>
      <c r="H4" s="17">
        <f xml:space="preserve"> ROUND((N4*250000)+(M4*2300)+(O4*2650)+(P4*840)+(Q4*500)+(R4*840)+(T4*840)+(U4*670)+(V4*1300)+(W4*420)+(X4*2650),-3)</f>
        <v>6785000</v>
      </c>
      <c r="I4" s="18" t="s">
        <v>34</v>
      </c>
      <c r="J4" s="18" t="s">
        <v>35</v>
      </c>
      <c r="K4" s="18" t="s">
        <v>36</v>
      </c>
      <c r="L4" s="19">
        <v>6859510</v>
      </c>
      <c r="M4" s="15">
        <f>D4-N4</f>
        <v>2180.0381000000002</v>
      </c>
      <c r="N4" s="16">
        <v>0</v>
      </c>
      <c r="O4" s="16">
        <v>358</v>
      </c>
      <c r="P4" s="16">
        <v>40</v>
      </c>
      <c r="Q4" s="16"/>
      <c r="R4" s="16">
        <v>403</v>
      </c>
      <c r="S4" s="16" t="s">
        <v>37</v>
      </c>
      <c r="T4" s="16">
        <v>32</v>
      </c>
      <c r="U4" s="16">
        <f>379+140</f>
        <v>519</v>
      </c>
      <c r="V4" s="16">
        <v>24</v>
      </c>
      <c r="W4" s="16">
        <v>105</v>
      </c>
      <c r="X4" s="16"/>
      <c r="Y4" s="16"/>
      <c r="Z4" s="20">
        <f>+H4</f>
        <v>6785000</v>
      </c>
      <c r="AA4" s="14"/>
    </row>
    <row r="5" spans="1:27" x14ac:dyDescent="0.25">
      <c r="A5" s="10">
        <v>19</v>
      </c>
      <c r="B5" s="16">
        <v>168</v>
      </c>
      <c r="C5" s="16" t="s">
        <v>38</v>
      </c>
      <c r="D5" s="15">
        <v>2</v>
      </c>
      <c r="E5" s="16" t="s">
        <v>39</v>
      </c>
      <c r="F5" s="16" t="s">
        <v>40</v>
      </c>
      <c r="G5" s="16" t="s">
        <v>33</v>
      </c>
      <c r="H5" s="17">
        <f>+Y5</f>
        <v>34510500</v>
      </c>
      <c r="I5" s="18" t="s">
        <v>34</v>
      </c>
      <c r="J5" s="18"/>
      <c r="K5" s="18"/>
      <c r="L5" s="19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>
        <v>34510500</v>
      </c>
      <c r="Z5" s="20">
        <f>+H5</f>
        <v>34510500</v>
      </c>
      <c r="AA5" s="14" t="s">
        <v>41</v>
      </c>
    </row>
    <row r="6" spans="1:27" x14ac:dyDescent="0.25">
      <c r="A6" s="10">
        <v>19</v>
      </c>
      <c r="B6" s="16">
        <v>205</v>
      </c>
      <c r="C6" s="16">
        <v>0</v>
      </c>
      <c r="D6" s="15">
        <v>1523.864</v>
      </c>
      <c r="E6" s="16" t="s">
        <v>31</v>
      </c>
      <c r="F6" s="16" t="s">
        <v>42</v>
      </c>
      <c r="G6" s="16" t="s">
        <v>33</v>
      </c>
      <c r="H6" s="17">
        <f xml:space="preserve"> ROUND((M6*2300),-3)</f>
        <v>3505000</v>
      </c>
      <c r="I6" s="16" t="s">
        <v>34</v>
      </c>
      <c r="J6" s="18" t="s">
        <v>35</v>
      </c>
      <c r="K6" s="18" t="s">
        <v>36</v>
      </c>
      <c r="L6" s="19">
        <v>6859510</v>
      </c>
      <c r="M6" s="15">
        <f>D6-N6</f>
        <v>1523.864</v>
      </c>
      <c r="N6" s="16">
        <v>0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20">
        <f t="shared" ref="Z6:Z11" si="0">+H6</f>
        <v>3505000</v>
      </c>
      <c r="AA6" s="14"/>
    </row>
    <row r="7" spans="1:27" x14ac:dyDescent="0.25">
      <c r="A7" s="10">
        <v>19</v>
      </c>
      <c r="B7" s="16">
        <v>205</v>
      </c>
      <c r="C7" s="16" t="s">
        <v>38</v>
      </c>
      <c r="D7" s="15">
        <v>1</v>
      </c>
      <c r="E7" s="16" t="s">
        <v>39</v>
      </c>
      <c r="F7" s="16" t="s">
        <v>43</v>
      </c>
      <c r="G7" s="16" t="s">
        <v>33</v>
      </c>
      <c r="H7" s="17">
        <f>+Y7</f>
        <v>0</v>
      </c>
      <c r="I7" s="16" t="s">
        <v>34</v>
      </c>
      <c r="J7" s="18"/>
      <c r="K7" s="18"/>
      <c r="L7" s="19"/>
      <c r="M7" s="1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20">
        <f t="shared" si="0"/>
        <v>0</v>
      </c>
      <c r="AA7" s="14" t="s">
        <v>44</v>
      </c>
    </row>
    <row r="8" spans="1:27" x14ac:dyDescent="0.25">
      <c r="A8" s="10">
        <v>25</v>
      </c>
      <c r="B8" s="16">
        <v>259</v>
      </c>
      <c r="C8" s="16">
        <v>0</v>
      </c>
      <c r="D8" s="15">
        <v>1909.5700999999999</v>
      </c>
      <c r="E8" s="16" t="s">
        <v>31</v>
      </c>
      <c r="F8" s="16" t="s">
        <v>45</v>
      </c>
      <c r="G8" s="16" t="s">
        <v>46</v>
      </c>
      <c r="H8" s="17">
        <f xml:space="preserve"> ROUND((N8*275000)+(M8*5200)+(O8*2650)+(P8*840)+(Q8*500)+(R8*840)+(T8*1400)+(U8*670)+(V8*1300)+(W8*420)+(X8*2650),-3)</f>
        <v>9930000</v>
      </c>
      <c r="I8" s="16" t="s">
        <v>47</v>
      </c>
      <c r="J8" s="18" t="s">
        <v>48</v>
      </c>
      <c r="K8" s="18"/>
      <c r="L8" s="19"/>
      <c r="M8" s="15">
        <f>D8-N8</f>
        <v>1909.5700999999999</v>
      </c>
      <c r="N8" s="16">
        <v>0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20">
        <f t="shared" si="0"/>
        <v>9930000</v>
      </c>
      <c r="AA8" s="14"/>
    </row>
    <row r="9" spans="1:27" x14ac:dyDescent="0.25">
      <c r="A9" s="10">
        <v>19</v>
      </c>
      <c r="B9" s="16">
        <v>259</v>
      </c>
      <c r="C9" s="16" t="s">
        <v>38</v>
      </c>
      <c r="D9" s="15">
        <v>2</v>
      </c>
      <c r="E9" s="16" t="s">
        <v>39</v>
      </c>
      <c r="F9" s="16" t="s">
        <v>49</v>
      </c>
      <c r="G9" s="16" t="s">
        <v>46</v>
      </c>
      <c r="H9" s="17">
        <f>+Y9</f>
        <v>9172500</v>
      </c>
      <c r="I9" s="16" t="s">
        <v>47</v>
      </c>
      <c r="J9" s="18"/>
      <c r="K9" s="18"/>
      <c r="L9" s="19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>
        <v>9172500</v>
      </c>
      <c r="Z9" s="20">
        <f t="shared" si="0"/>
        <v>9172500</v>
      </c>
      <c r="AA9" s="14" t="s">
        <v>41</v>
      </c>
    </row>
    <row r="10" spans="1:27" x14ac:dyDescent="0.25">
      <c r="A10" s="10">
        <v>19</v>
      </c>
      <c r="B10" s="16">
        <v>260</v>
      </c>
      <c r="C10" s="16">
        <v>0</v>
      </c>
      <c r="D10" s="15">
        <v>3885.4504000000002</v>
      </c>
      <c r="E10" s="16" t="s">
        <v>31</v>
      </c>
      <c r="F10" s="16" t="s">
        <v>50</v>
      </c>
      <c r="G10" s="16" t="s">
        <v>51</v>
      </c>
      <c r="H10" s="17">
        <f>ROUND((N10*275000)+(M10*3460)+(O10*2650)+(P10*840)+(Q10*500)*(R10*840)+(T10*840)+(U10*670)+(V10*1300)+(W10*420)+(X10*2650),-3)</f>
        <v>14368000</v>
      </c>
      <c r="I10" s="16" t="s">
        <v>52</v>
      </c>
      <c r="J10" s="18" t="s">
        <v>53</v>
      </c>
      <c r="K10" s="18" t="s">
        <v>54</v>
      </c>
      <c r="L10" s="19">
        <v>4137000</v>
      </c>
      <c r="M10" s="15">
        <f>D10-N10</f>
        <v>3885.4504000000002</v>
      </c>
      <c r="N10" s="16">
        <v>0</v>
      </c>
      <c r="O10" s="16">
        <v>327</v>
      </c>
      <c r="P10" s="16">
        <v>60</v>
      </c>
      <c r="Q10" s="16"/>
      <c r="R10" s="16">
        <v>719</v>
      </c>
      <c r="S10" s="16"/>
      <c r="T10" s="16"/>
      <c r="U10" s="16"/>
      <c r="V10" s="16"/>
      <c r="W10" s="16">
        <v>17</v>
      </c>
      <c r="X10" s="16"/>
      <c r="Y10" s="16"/>
      <c r="Z10" s="20">
        <f t="shared" si="0"/>
        <v>14368000</v>
      </c>
      <c r="AA10" s="14"/>
    </row>
    <row r="11" spans="1:27" x14ac:dyDescent="0.25">
      <c r="A11" s="10">
        <v>19</v>
      </c>
      <c r="B11" s="16">
        <v>260</v>
      </c>
      <c r="C11" s="16" t="s">
        <v>38</v>
      </c>
      <c r="D11" s="15">
        <v>1</v>
      </c>
      <c r="E11" s="16" t="s">
        <v>39</v>
      </c>
      <c r="F11" s="16" t="s">
        <v>55</v>
      </c>
      <c r="G11" s="16" t="s">
        <v>51</v>
      </c>
      <c r="H11" s="17">
        <f>+Y11</f>
        <v>5686500</v>
      </c>
      <c r="I11" s="16" t="s">
        <v>52</v>
      </c>
      <c r="J11" s="18"/>
      <c r="K11" s="18"/>
      <c r="L11" s="19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>
        <v>5686500</v>
      </c>
      <c r="Z11" s="20">
        <f t="shared" si="0"/>
        <v>5686500</v>
      </c>
      <c r="AA11" s="1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2022-11-28T10:07:02Z</dcterms:modified>
</cp:coreProperties>
</file>